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5C351AB-80D2-4ED1-BF28-BC38EA438AC2}" xr6:coauthVersionLast="47" xr6:coauthVersionMax="47" xr10:uidLastSave="{00000000-0000-0000-0000-000000000000}"/>
  <bookViews>
    <workbookView xWindow="20370" yWindow="-120" windowWidth="20730" windowHeight="11040" xr2:uid="{00000000-000D-0000-FFFF-FFFF00000000}"/>
  </bookViews>
  <sheets>
    <sheet name="Intro" sheetId="4" r:id="rId1"/>
    <sheet name="TB_Raw" sheetId="1" r:id="rId2"/>
    <sheet name="Mapping_Table" sheetId="2" r:id="rId3"/>
    <sheet name="P&amp;L_Summary"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D4" i="1"/>
  <c r="D3" i="1"/>
  <c r="D2" i="1"/>
  <c r="B6" i="3" s="1"/>
  <c r="B2" i="3" l="1"/>
  <c r="B3" i="3"/>
  <c r="B4" i="3"/>
  <c r="B5" i="3"/>
</calcChain>
</file>

<file path=xl/sharedStrings.xml><?xml version="1.0" encoding="utf-8"?>
<sst xmlns="http://schemas.openxmlformats.org/spreadsheetml/2006/main" count="39" uniqueCount="25">
  <si>
    <t>Account Number</t>
  </si>
  <si>
    <t>Description</t>
  </si>
  <si>
    <t>Amount</t>
  </si>
  <si>
    <t>Mapped Category</t>
  </si>
  <si>
    <t>4000</t>
  </si>
  <si>
    <t>Product Sales</t>
  </si>
  <si>
    <t>5000</t>
  </si>
  <si>
    <t>COGS - Materials</t>
  </si>
  <si>
    <t>6000</t>
  </si>
  <si>
    <t>Payroll</t>
  </si>
  <si>
    <t>7000</t>
  </si>
  <si>
    <t>Operating Expense</t>
  </si>
  <si>
    <t>8000</t>
  </si>
  <si>
    <t>Other Income</t>
  </si>
  <si>
    <t>Revenue</t>
  </si>
  <si>
    <t>COGS</t>
  </si>
  <si>
    <t>Operating expenses</t>
  </si>
  <si>
    <t>Other income</t>
  </si>
  <si>
    <t>Category</t>
  </si>
  <si>
    <t>Total Amount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</si>
  <si>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</si>
  <si>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</si>
  <si>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</si>
  <si>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</si>
  <si>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Trial Balance Mapping to Financial Statements – SUMIFS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</si>
</sst>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4C73BFA4-46FD-4284-8777-5A31512B8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3A14-7BB2-44AE-9C68-5268740250EF}">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8" customWidth="1"/>
    <col min="14" max="14" width="11.42578125" customWidth="1"/>
  </cols>
  <sheetData>
    <row r="6" spans="6:14" ht="14.45" customHeight="1" x14ac:dyDescent="0.25">
      <c r="F6" s="1" t="s">
        <v>24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20</v>
      </c>
      <c r="G10" s="2"/>
      <c r="H10" s="2"/>
      <c r="I10" s="2"/>
      <c r="J10" s="2"/>
      <c r="K10" s="2"/>
      <c r="L10" s="2"/>
    </row>
    <row r="11" spans="6:14" x14ac:dyDescent="0.25">
      <c r="F11" s="2"/>
      <c r="G11" s="2"/>
      <c r="H11" s="2"/>
      <c r="I11" s="2"/>
      <c r="J11" s="2"/>
      <c r="K11" s="2"/>
      <c r="L11" s="2"/>
    </row>
    <row r="13" spans="6:14" x14ac:dyDescent="0.25">
      <c r="F13" s="3" t="s">
        <v>21</v>
      </c>
    </row>
    <row r="17" spans="1:12" ht="7.5" customHeight="1" x14ac:dyDescent="0.25"/>
    <row r="18" spans="1:12" x14ac:dyDescent="0.25">
      <c r="A18" s="4" t="s">
        <v>22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21</v>
      </c>
    </row>
  </sheetData>
  <mergeCells count="5">
    <mergeCell ref="F6:N8"/>
    <mergeCell ref="F10:L11"/>
    <mergeCell ref="A18:L27"/>
    <mergeCell ref="A31:L36"/>
    <mergeCell ref="A37:L40"/>
  </mergeCells>
  <hyperlinks>
    <hyperlink ref="F13" r:id="rId1" xr:uid="{E5517C9A-B4FF-4D81-87E1-10C6081E22C5}"/>
    <hyperlink ref="A41" r:id="rId2" xr:uid="{31ACBA37-A93B-4611-BC5B-0C4617BBE57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2" sqref="D2"/>
    </sheetView>
  </sheetViews>
  <sheetFormatPr defaultRowHeight="15" x14ac:dyDescent="0.25"/>
  <cols>
    <col min="1" max="1" width="16" bestFit="1" customWidth="1"/>
    <col min="2" max="2" width="18" bestFit="1" customWidth="1"/>
    <col min="3" max="3" width="8.140625" bestFit="1" customWidth="1"/>
    <col min="4" max="4" width="19" bestFit="1" customWidth="1"/>
  </cols>
  <sheetData>
    <row r="1" spans="1:4" x14ac:dyDescent="0.25">
      <c r="A1" t="s">
        <v>0</v>
      </c>
      <c r="B1" t="s">
        <v>1</v>
      </c>
      <c r="C1" t="s">
        <v>2</v>
      </c>
      <c r="D1" t="s">
        <v>3</v>
      </c>
    </row>
    <row r="2" spans="1:4" x14ac:dyDescent="0.25">
      <c r="A2" t="s">
        <v>4</v>
      </c>
      <c r="B2" t="s">
        <v>5</v>
      </c>
      <c r="C2">
        <v>100000</v>
      </c>
      <c r="D2" t="str">
        <f>VLOOKUP(A2,Mapping_Table!$A:$B,2,FALSE)</f>
        <v>Revenue</v>
      </c>
    </row>
    <row r="3" spans="1:4" x14ac:dyDescent="0.25">
      <c r="A3" t="s">
        <v>6</v>
      </c>
      <c r="B3" t="s">
        <v>7</v>
      </c>
      <c r="C3">
        <v>-40000</v>
      </c>
      <c r="D3" t="str">
        <f>VLOOKUP(A3,Mapping_Table!$A:$B,2,FALSE)</f>
        <v>COGS</v>
      </c>
    </row>
    <row r="4" spans="1:4" x14ac:dyDescent="0.25">
      <c r="A4" t="s">
        <v>8</v>
      </c>
      <c r="B4" t="s">
        <v>9</v>
      </c>
      <c r="C4">
        <v>-25000</v>
      </c>
      <c r="D4" t="str">
        <f>VLOOKUP(A4,Mapping_Table!$A:$B,2,FALSE)</f>
        <v>Payroll</v>
      </c>
    </row>
    <row r="5" spans="1:4" x14ac:dyDescent="0.25">
      <c r="A5" t="s">
        <v>10</v>
      </c>
      <c r="B5" t="s">
        <v>11</v>
      </c>
      <c r="C5">
        <v>-12000</v>
      </c>
      <c r="D5" t="str">
        <f>VLOOKUP(A5,Mapping_Table!$A:$B,2,FALSE)</f>
        <v>Operating expenses</v>
      </c>
    </row>
    <row r="6" spans="1:4" x14ac:dyDescent="0.25">
      <c r="A6" t="s">
        <v>12</v>
      </c>
      <c r="B6" t="s">
        <v>13</v>
      </c>
      <c r="C6">
        <v>2000</v>
      </c>
      <c r="D6" t="str">
        <f>VLOOKUP(A6,Mapping_Table!$A:$B,2,FALSE)</f>
        <v>Other income</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C18" sqref="C18"/>
    </sheetView>
  </sheetViews>
  <sheetFormatPr defaultRowHeight="15" x14ac:dyDescent="0.25"/>
  <cols>
    <col min="1" max="1" width="16" bestFit="1" customWidth="1"/>
    <col min="2" max="2" width="19" bestFit="1" customWidth="1"/>
  </cols>
  <sheetData>
    <row r="1" spans="1:2" x14ac:dyDescent="0.25">
      <c r="A1" t="s">
        <v>0</v>
      </c>
      <c r="B1" t="s">
        <v>3</v>
      </c>
    </row>
    <row r="2" spans="1:2" x14ac:dyDescent="0.25">
      <c r="A2" t="s">
        <v>4</v>
      </c>
      <c r="B2" t="s">
        <v>14</v>
      </c>
    </row>
    <row r="3" spans="1:2" x14ac:dyDescent="0.25">
      <c r="A3" t="s">
        <v>6</v>
      </c>
      <c r="B3" t="s">
        <v>15</v>
      </c>
    </row>
    <row r="4" spans="1:2" x14ac:dyDescent="0.25">
      <c r="A4" t="s">
        <v>8</v>
      </c>
      <c r="B4" t="s">
        <v>9</v>
      </c>
    </row>
    <row r="5" spans="1:2" x14ac:dyDescent="0.25">
      <c r="A5" t="s">
        <v>10</v>
      </c>
      <c r="B5" t="s">
        <v>16</v>
      </c>
    </row>
    <row r="6" spans="1:2" x14ac:dyDescent="0.25">
      <c r="A6" t="s">
        <v>12</v>
      </c>
      <c r="B6" t="s">
        <v>17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4" sqref="B4"/>
    </sheetView>
  </sheetViews>
  <sheetFormatPr defaultRowHeight="15" x14ac:dyDescent="0.25"/>
  <cols>
    <col min="1" max="1" width="19" bestFit="1" customWidth="1"/>
    <col min="2" max="2" width="13.140625" bestFit="1" customWidth="1"/>
  </cols>
  <sheetData>
    <row r="1" spans="1:2" x14ac:dyDescent="0.25">
      <c r="A1" t="s">
        <v>18</v>
      </c>
      <c r="B1" t="s">
        <v>19</v>
      </c>
    </row>
    <row r="2" spans="1:2" x14ac:dyDescent="0.25">
      <c r="A2" t="s">
        <v>14</v>
      </c>
      <c r="B2">
        <f>SUMIFS(TB_Raw!$C:$C,TB_Raw!$D:$D,$A2)</f>
        <v>100000</v>
      </c>
    </row>
    <row r="3" spans="1:2" x14ac:dyDescent="0.25">
      <c r="A3" t="s">
        <v>15</v>
      </c>
      <c r="B3">
        <f>SUMIFS(TB_Raw!$C:$C,TB_Raw!$D:$D,$A3)</f>
        <v>-40000</v>
      </c>
    </row>
    <row r="4" spans="1:2" x14ac:dyDescent="0.25">
      <c r="A4" t="s">
        <v>9</v>
      </c>
      <c r="B4">
        <f>SUMIFS(TB_Raw!$C:$C,TB_Raw!$D:$D,$A4)</f>
        <v>-25000</v>
      </c>
    </row>
    <row r="5" spans="1:2" x14ac:dyDescent="0.25">
      <c r="A5" t="s">
        <v>16</v>
      </c>
      <c r="B5">
        <f>SUMIFS(TB_Raw!$C:$C,TB_Raw!$D:$D,$A5)</f>
        <v>-12000</v>
      </c>
    </row>
    <row r="6" spans="1:2" x14ac:dyDescent="0.25">
      <c r="A6" t="s">
        <v>17</v>
      </c>
      <c r="B6">
        <f>SUMIFS(TB_Raw!$C:$C,TB_Raw!$D:$D,$A6)</f>
        <v>2000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TB_Raw</vt:lpstr>
      <vt:lpstr>Mapping_Table</vt:lpstr>
      <vt:lpstr>P&amp;L_Summary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2025-12-05T12:54:18Z</dcterms:created>
  <dcterms:modified xsi:type="dcterms:W3CDTF">2025-12-05T13:27:07Z</dcterms:modified>
</cp:coreProperties>
</file>