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kkp0Wwphn9DTCAR8Wi7WpKVigUu6p/pg92dTy0BQO/qD6wdVpFeSAnlAj3ahkOoGn5tZX6PthKs6sM3lZfB2Lw==" workbookSaltValue="4+gYjzO/UPwnECbjGsh/jw==" workbookSpinCount="100000" lockStructure="1"/>
  <bookViews>
    <workbookView xWindow="0" yWindow="0" windowWidth="20490" windowHeight="7155" activeTab="3"/>
  </bookViews>
  <sheets>
    <sheet name="Intro" sheetId="4" r:id="rId1"/>
    <sheet name="Drivers" sheetId="1" r:id="rId2"/>
    <sheet name="Working Capital Calculations" sheetId="2" r:id="rId3"/>
    <sheet name="Monthly View" sheetId="3" r:id="rId4"/>
  </sheets>
  <calcPr calcId="152511"/>
</workbook>
</file>

<file path=xl/calcChain.xml><?xml version="1.0" encoding="utf-8"?>
<calcChain xmlns="http://schemas.openxmlformats.org/spreadsheetml/2006/main">
  <c r="E7" i="3" l="1"/>
  <c r="D7" i="3"/>
  <c r="C7" i="3"/>
  <c r="E6" i="3"/>
  <c r="D6" i="3"/>
  <c r="C6" i="3"/>
  <c r="E5" i="3"/>
  <c r="D5" i="3"/>
  <c r="C5" i="3"/>
  <c r="E4" i="3"/>
  <c r="D4" i="3"/>
  <c r="C4" i="3"/>
  <c r="E3" i="3"/>
  <c r="D3" i="3"/>
  <c r="C3" i="3"/>
  <c r="E2" i="3"/>
  <c r="D2" i="3"/>
  <c r="C2" i="3"/>
  <c r="C4" i="2"/>
  <c r="C3" i="2"/>
  <c r="C2" i="2"/>
  <c r="C6" i="2" s="1"/>
</calcChain>
</file>

<file path=xl/sharedStrings.xml><?xml version="1.0" encoding="utf-8"?>
<sst xmlns="http://schemas.openxmlformats.org/spreadsheetml/2006/main" count="38" uniqueCount="34">
  <si>
    <t>Metric</t>
  </si>
  <si>
    <t>Value</t>
  </si>
  <si>
    <t>Description</t>
  </si>
  <si>
    <t>Revenue (Annual)</t>
  </si>
  <si>
    <t>Annual revenue assumption</t>
  </si>
  <si>
    <t>DSO (Days)</t>
  </si>
  <si>
    <t>Days Sales Outstanding</t>
  </si>
  <si>
    <t>DIO (Days)</t>
  </si>
  <si>
    <t>Days Inventory Outstanding</t>
  </si>
  <si>
    <t>DPO (Days)</t>
  </si>
  <si>
    <t>Days Payable Outstanding</t>
  </si>
  <si>
    <t>Working Capital Component</t>
  </si>
  <si>
    <t>Formula</t>
  </si>
  <si>
    <t>Calculated Amount</t>
  </si>
  <si>
    <t>Accounts Receivable</t>
  </si>
  <si>
    <t>(Revenue / 365) * DSO</t>
  </si>
  <si>
    <t>Inventory</t>
  </si>
  <si>
    <t>(COGS / 365) * DIO</t>
  </si>
  <si>
    <t>Accounts Payable</t>
  </si>
  <si>
    <t>(COGS / 365) * DPO</t>
  </si>
  <si>
    <t>Net Working Capital</t>
  </si>
  <si>
    <t>Month</t>
  </si>
  <si>
    <t>Revenue</t>
  </si>
  <si>
    <t>Jan</t>
  </si>
  <si>
    <t>Feb</t>
  </si>
  <si>
    <t>Mar</t>
  </si>
  <si>
    <t>Apr</t>
  </si>
  <si>
    <t>May</t>
  </si>
  <si>
    <t>Jun</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</si>
  <si>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</si>
  <si>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</si>
  <si>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</si>
  <si>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</si>
  <si>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Capital Modeling in Balance Sheet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</si>
</sst>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3" fillId="0" borderId="0" xfId="1" applyAlignment="1">
      <alignment vertical="top"/>
    </xf>
    <xf numFmtId="0" fontId="6" fillId="0" borderId="0" xfId="1" applyFont="1"/>
    <xf numFmtId="0" fontId="1" fillId="0" borderId="0" xfId="0" applyFont="1" applyAlignment="1">
      <alignment horizontal="center" vertical="center"/>
    </xf>
    <xf numFmtId="0" fontId="2" fillId="0" borderId="0" xfId="0" applyFont="1" applyAlignment="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opLeftCell="A4"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3" t="s">
        <v>33</v>
      </c>
      <c r="G6" s="3"/>
      <c r="H6" s="3"/>
      <c r="I6" s="3"/>
      <c r="J6" s="3"/>
      <c r="K6" s="3"/>
      <c r="L6" s="3"/>
      <c r="M6" s="3"/>
      <c r="N6" s="3"/>
    </row>
    <row r="7" spans="6:14" ht="14.45" customHeight="1" x14ac:dyDescent="0.25">
      <c r="F7" s="3"/>
      <c r="G7" s="3"/>
      <c r="H7" s="3"/>
      <c r="I7" s="3"/>
      <c r="J7" s="3"/>
      <c r="K7" s="3"/>
      <c r="L7" s="3"/>
      <c r="M7" s="3"/>
      <c r="N7" s="3"/>
    </row>
    <row r="8" spans="6:14" ht="14.45" customHeight="1" x14ac:dyDescent="0.25">
      <c r="F8" s="3"/>
      <c r="G8" s="3"/>
      <c r="H8" s="3"/>
      <c r="I8" s="3"/>
      <c r="J8" s="3"/>
      <c r="K8" s="3"/>
      <c r="L8" s="3"/>
      <c r="M8" s="3"/>
      <c r="N8" s="3"/>
    </row>
    <row r="10" spans="6:14" x14ac:dyDescent="0.25">
      <c r="F10" s="4" t="s">
        <v>29</v>
      </c>
      <c r="G10" s="4"/>
      <c r="H10" s="4"/>
      <c r="I10" s="4"/>
      <c r="J10" s="4"/>
      <c r="K10" s="4"/>
      <c r="L10" s="4"/>
    </row>
    <row r="11" spans="6:14" x14ac:dyDescent="0.25">
      <c r="F11" s="4"/>
      <c r="G11" s="4"/>
      <c r="H11" s="4"/>
      <c r="I11" s="4"/>
      <c r="J11" s="4"/>
      <c r="K11" s="4"/>
      <c r="L11" s="4"/>
    </row>
    <row r="13" spans="6:14" x14ac:dyDescent="0.25">
      <c r="F13" s="1" t="s">
        <v>30</v>
      </c>
    </row>
    <row r="18" spans="1:12" x14ac:dyDescent="0.25">
      <c r="A18" s="5" t="s">
        <v>31</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50.75" customHeight="1" x14ac:dyDescent="0.25">
      <c r="A27" s="7"/>
      <c r="B27" s="7"/>
      <c r="C27" s="7"/>
      <c r="D27" s="7"/>
      <c r="E27" s="7"/>
      <c r="F27" s="7"/>
      <c r="G27" s="7"/>
      <c r="H27" s="7"/>
      <c r="I27" s="7"/>
      <c r="J27" s="7"/>
      <c r="K27" s="7"/>
      <c r="L27" s="7"/>
    </row>
    <row r="31" spans="1:12" x14ac:dyDescent="0.25">
      <c r="A31" s="8"/>
      <c r="B31" s="8"/>
      <c r="C31" s="8"/>
      <c r="D31" s="8"/>
      <c r="E31" s="8"/>
      <c r="F31" s="8"/>
      <c r="G31" s="8"/>
      <c r="H31" s="8"/>
      <c r="I31" s="8"/>
      <c r="J31" s="8"/>
      <c r="K31" s="8"/>
      <c r="L31" s="8"/>
    </row>
    <row r="32" spans="1:12" x14ac:dyDescent="0.25">
      <c r="A32" s="8"/>
      <c r="B32" s="8"/>
      <c r="C32" s="8"/>
      <c r="D32" s="8"/>
      <c r="E32" s="8"/>
      <c r="F32" s="8"/>
      <c r="G32" s="8"/>
      <c r="H32" s="8"/>
      <c r="I32" s="8"/>
      <c r="J32" s="8"/>
      <c r="K32" s="8"/>
      <c r="L32" s="8"/>
    </row>
    <row r="33" spans="1:12" x14ac:dyDescent="0.25">
      <c r="A33" s="8"/>
      <c r="B33" s="8"/>
      <c r="C33" s="8"/>
      <c r="D33" s="8"/>
      <c r="E33" s="8"/>
      <c r="F33" s="8"/>
      <c r="G33" s="8"/>
      <c r="H33" s="8"/>
      <c r="I33" s="8"/>
      <c r="J33" s="8"/>
      <c r="K33" s="8"/>
      <c r="L33" s="8"/>
    </row>
    <row r="34" spans="1:12" x14ac:dyDescent="0.25">
      <c r="A34" s="8"/>
      <c r="B34" s="8"/>
      <c r="C34" s="8"/>
      <c r="D34" s="8"/>
      <c r="E34" s="8"/>
      <c r="F34" s="8"/>
      <c r="G34" s="8"/>
      <c r="H34" s="8"/>
      <c r="I34" s="8"/>
      <c r="J34" s="8"/>
      <c r="K34" s="8"/>
      <c r="L34" s="8"/>
    </row>
    <row r="35" spans="1:12" x14ac:dyDescent="0.25">
      <c r="A35" s="8"/>
      <c r="B35" s="8"/>
      <c r="C35" s="8"/>
      <c r="D35" s="8"/>
      <c r="E35" s="8"/>
      <c r="F35" s="8"/>
      <c r="G35" s="8"/>
      <c r="H35" s="8"/>
      <c r="I35" s="8"/>
      <c r="J35" s="8"/>
      <c r="K35" s="8"/>
      <c r="L35" s="8"/>
    </row>
    <row r="36" spans="1:12" x14ac:dyDescent="0.25">
      <c r="A36" s="8"/>
      <c r="B36" s="8"/>
      <c r="C36" s="8"/>
      <c r="D36" s="8"/>
      <c r="E36" s="8"/>
      <c r="F36" s="8"/>
      <c r="G36" s="8"/>
      <c r="H36" s="8"/>
      <c r="I36" s="8"/>
      <c r="J36" s="8"/>
      <c r="K36" s="8"/>
      <c r="L36" s="8"/>
    </row>
    <row r="37" spans="1:12" x14ac:dyDescent="0.25">
      <c r="A37" s="9" t="s">
        <v>32</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2" t="s">
        <v>30</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4" sqref="A4"/>
    </sheetView>
  </sheetViews>
  <sheetFormatPr defaultRowHeight="15" x14ac:dyDescent="0.25"/>
  <cols>
    <col min="1" max="1" width="17.28515625" bestFit="1" customWidth="1"/>
    <col min="2" max="2" width="8" bestFit="1" customWidth="1"/>
    <col min="3" max="3" width="26.42578125" bestFit="1" customWidth="1"/>
  </cols>
  <sheetData>
    <row r="1" spans="1:3" x14ac:dyDescent="0.25">
      <c r="A1" t="s">
        <v>0</v>
      </c>
      <c r="B1" t="s">
        <v>1</v>
      </c>
      <c r="C1" t="s">
        <v>2</v>
      </c>
    </row>
    <row r="2" spans="1:3" x14ac:dyDescent="0.25">
      <c r="A2" t="s">
        <v>3</v>
      </c>
      <c r="B2">
        <v>3650000</v>
      </c>
      <c r="C2" t="s">
        <v>4</v>
      </c>
    </row>
    <row r="3" spans="1:3" x14ac:dyDescent="0.25">
      <c r="A3" t="s">
        <v>5</v>
      </c>
      <c r="B3">
        <v>45</v>
      </c>
      <c r="C3" t="s">
        <v>6</v>
      </c>
    </row>
    <row r="4" spans="1:3" x14ac:dyDescent="0.25">
      <c r="A4" t="s">
        <v>7</v>
      </c>
      <c r="B4">
        <v>60</v>
      </c>
      <c r="C4" t="s">
        <v>8</v>
      </c>
    </row>
    <row r="5" spans="1:3" x14ac:dyDescent="0.25">
      <c r="A5" t="s">
        <v>9</v>
      </c>
      <c r="B5">
        <v>30</v>
      </c>
      <c r="C5" t="s">
        <v>10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B11" sqref="B11"/>
    </sheetView>
  </sheetViews>
  <sheetFormatPr defaultColWidth="30.28515625" defaultRowHeight="15" x14ac:dyDescent="0.25"/>
  <sheetData>
    <row r="1" spans="1:3" x14ac:dyDescent="0.25">
      <c r="A1" t="s">
        <v>11</v>
      </c>
      <c r="B1" t="s">
        <v>12</v>
      </c>
      <c r="C1" t="s">
        <v>13</v>
      </c>
    </row>
    <row r="2" spans="1:3" x14ac:dyDescent="0.25">
      <c r="A2" t="s">
        <v>14</v>
      </c>
      <c r="B2" t="s">
        <v>15</v>
      </c>
      <c r="C2">
        <f>(Drivers!B2/365)*Drivers!B3</f>
        <v>450000</v>
      </c>
    </row>
    <row r="3" spans="1:3" x14ac:dyDescent="0.25">
      <c r="A3" t="s">
        <v>16</v>
      </c>
      <c r="B3" t="s">
        <v>17</v>
      </c>
      <c r="C3">
        <f>(Drivers!B2*0.6/365)*Drivers!B4</f>
        <v>360000</v>
      </c>
    </row>
    <row r="4" spans="1:3" x14ac:dyDescent="0.25">
      <c r="A4" t="s">
        <v>18</v>
      </c>
      <c r="B4" t="s">
        <v>19</v>
      </c>
      <c r="C4">
        <f>(Drivers!B2*0.6/365)*Drivers!B5</f>
        <v>180000</v>
      </c>
    </row>
    <row r="6" spans="1:3" x14ac:dyDescent="0.25">
      <c r="A6" t="s">
        <v>20</v>
      </c>
      <c r="C6">
        <f>C2+C3-C4</f>
        <v>630000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abSelected="1" workbookViewId="0">
      <selection activeCell="C10" sqref="C10"/>
    </sheetView>
  </sheetViews>
  <sheetFormatPr defaultColWidth="20.42578125" defaultRowHeight="15" x14ac:dyDescent="0.25"/>
  <sheetData>
    <row r="1" spans="1:5" x14ac:dyDescent="0.25">
      <c r="A1" t="s">
        <v>21</v>
      </c>
      <c r="B1" t="s">
        <v>22</v>
      </c>
      <c r="C1" t="s">
        <v>14</v>
      </c>
      <c r="D1" t="s">
        <v>16</v>
      </c>
      <c r="E1" t="s">
        <v>18</v>
      </c>
    </row>
    <row r="2" spans="1:5" x14ac:dyDescent="0.25">
      <c r="A2" t="s">
        <v>23</v>
      </c>
      <c r="B2">
        <v>280000</v>
      </c>
      <c r="C2">
        <f>(B2/365)*Drivers!B3</f>
        <v>34520.547945205479</v>
      </c>
      <c r="D2">
        <f>(B2*0.6/365)*Drivers!B4</f>
        <v>27616.438356164384</v>
      </c>
      <c r="E2">
        <f>(B2*0.6/365)*Drivers!B5</f>
        <v>13808.219178082192</v>
      </c>
    </row>
    <row r="3" spans="1:5" x14ac:dyDescent="0.25">
      <c r="A3" t="s">
        <v>24</v>
      </c>
      <c r="B3">
        <v>300000</v>
      </c>
      <c r="C3">
        <f>(B3/365)*Drivers!B3</f>
        <v>36986.301369863009</v>
      </c>
      <c r="D3">
        <f>(B3*0.6/365)*Drivers!B4</f>
        <v>29589.041095890414</v>
      </c>
      <c r="E3">
        <f>(B3*0.6/365)*Drivers!B5</f>
        <v>14794.520547945207</v>
      </c>
    </row>
    <row r="4" spans="1:5" x14ac:dyDescent="0.25">
      <c r="A4" t="s">
        <v>25</v>
      </c>
      <c r="B4">
        <v>310000</v>
      </c>
      <c r="C4">
        <f>(B4/365)*Drivers!B3</f>
        <v>38219.178082191778</v>
      </c>
      <c r="D4">
        <f>(B4*0.6/365)*Drivers!B4</f>
        <v>30575.342465753427</v>
      </c>
      <c r="E4">
        <f>(B4*0.6/365)*Drivers!B5</f>
        <v>15287.671232876713</v>
      </c>
    </row>
    <row r="5" spans="1:5" x14ac:dyDescent="0.25">
      <c r="A5" t="s">
        <v>26</v>
      </c>
      <c r="B5">
        <v>320000</v>
      </c>
      <c r="C5">
        <f>(B5/365)*Drivers!B3</f>
        <v>39452.054794520547</v>
      </c>
      <c r="D5">
        <f>(B5*0.6/365)*Drivers!B4</f>
        <v>31561.643835616444</v>
      </c>
      <c r="E5">
        <f>(B5*0.6/365)*Drivers!B5</f>
        <v>15780.821917808222</v>
      </c>
    </row>
    <row r="6" spans="1:5" x14ac:dyDescent="0.25">
      <c r="A6" t="s">
        <v>27</v>
      </c>
      <c r="B6">
        <v>330000</v>
      </c>
      <c r="C6">
        <f>(B6/365)*Drivers!B3</f>
        <v>40684.931506849316</v>
      </c>
      <c r="D6">
        <f>(B6*0.6/365)*Drivers!B4</f>
        <v>32547.945205479453</v>
      </c>
      <c r="E6">
        <f>(B6*0.6/365)*Drivers!B5</f>
        <v>16273.972602739726</v>
      </c>
    </row>
    <row r="7" spans="1:5" x14ac:dyDescent="0.25">
      <c r="A7" t="s">
        <v>28</v>
      </c>
      <c r="B7">
        <v>340000</v>
      </c>
      <c r="C7">
        <f>(B7/365)*Drivers!B3</f>
        <v>41917.808219178085</v>
      </c>
      <c r="D7">
        <f>(B7*0.6/365)*Drivers!B4</f>
        <v>33534.246575342469</v>
      </c>
      <c r="E7">
        <f>(B7*0.6/365)*Drivers!B5</f>
        <v>16767.123287671235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Drivers</vt:lpstr>
      <vt:lpstr>Working Capital Calculations</vt:lpstr>
      <vt:lpstr>Monthly 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2025-12-29T07:26:47Z</dcterms:created>
  <dcterms:modified xsi:type="dcterms:W3CDTF">2025-12-29T23:56:37Z</dcterms:modified>
</cp:coreProperties>
</file>