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LbiivuIKojxzA/n14Sn+JtGOxNHo9LlPVLUwXYkYKpjv+U327oBltSTNg84C/wtszjTLNbJgPEJSJyHNX4wN/A==" workbookSaltValue="hdRLAwaD27Y9bZ2b2ogSDw==" workbookSpinCount="100000" lockStructure="1"/>
  <bookViews>
    <workbookView xWindow="0" yWindow="0" windowWidth="20490" windowHeight="7155"/>
  </bookViews>
  <sheets>
    <sheet name="Intro" sheetId="6" r:id="rId1"/>
    <sheet name="Assumptions" sheetId="1" r:id="rId2"/>
    <sheet name="Balance Sheet Forecast" sheetId="2" r:id="rId3"/>
    <sheet name="Operating Cash Flow Forecast" sheetId="3" r:id="rId4"/>
    <sheet name="Investing Cash Flow Forecast" sheetId="4" r:id="rId5"/>
    <sheet name="Financing Cash Flow Forecast" sheetId="5" r:id="rId6"/>
  </sheets>
  <calcPr calcId="152511"/>
</workbook>
</file>

<file path=xl/calcChain.xml><?xml version="1.0" encoding="utf-8"?>
<calcChain xmlns="http://schemas.openxmlformats.org/spreadsheetml/2006/main">
  <c r="B2" i="5" l="1"/>
  <c r="B2" i="4"/>
  <c r="B4" i="2"/>
  <c r="B4" i="3" s="1"/>
  <c r="B3" i="2"/>
  <c r="B3" i="3" s="1"/>
  <c r="B2" i="2"/>
  <c r="B2" i="3" s="1"/>
  <c r="B5" i="3" s="1"/>
</calcChain>
</file>

<file path=xl/sharedStrings.xml><?xml version="1.0" encoding="utf-8"?>
<sst xmlns="http://schemas.openxmlformats.org/spreadsheetml/2006/main" count="32" uniqueCount="29">
  <si>
    <t>Driver</t>
  </si>
  <si>
    <t>Value</t>
  </si>
  <si>
    <t>Revenue</t>
  </si>
  <si>
    <t>DSO (Days)</t>
  </si>
  <si>
    <t>DIO (Days)</t>
  </si>
  <si>
    <t>DPO (Days)</t>
  </si>
  <si>
    <t>Capex</t>
  </si>
  <si>
    <t>Debt Issued</t>
  </si>
  <si>
    <t>Debt Repaid</t>
  </si>
  <si>
    <t>Item</t>
  </si>
  <si>
    <t>Formula / Amount</t>
  </si>
  <si>
    <t>Accounts Receivable</t>
  </si>
  <si>
    <t>Inventory</t>
  </si>
  <si>
    <t>Accounts Payable</t>
  </si>
  <si>
    <t>Operating Cash Flow Item</t>
  </si>
  <si>
    <t>Cash Impact</t>
  </si>
  <si>
    <t>Change in Accounts Receivable</t>
  </si>
  <si>
    <t>Change in Inventory</t>
  </si>
  <si>
    <t>Change in Accounts Payable</t>
  </si>
  <si>
    <t>Net Working Capital Cash Impact</t>
  </si>
  <si>
    <t>Investing Item</t>
  </si>
  <si>
    <t>Capital Expenditure</t>
  </si>
  <si>
    <t>Financing Item</t>
  </si>
  <si>
    <t>Net Debt Movement</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</si>
  <si>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</si>
  <si>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</si>
  <si>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</si>
  <si>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</si>
  <si>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 xml:space="preserve"> Monthly forecasted cash flow statement</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</si>
</sst>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 xmlns:a16="http://schemas.microsoft.com/office/drawing/2014/main"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28</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24</v>
      </c>
      <c r="G10" s="2"/>
      <c r="H10" s="2"/>
      <c r="I10" s="2"/>
      <c r="J10" s="2"/>
      <c r="K10" s="2"/>
      <c r="L10" s="2"/>
    </row>
    <row r="11" spans="6:14" x14ac:dyDescent="0.25">
      <c r="F11" s="2"/>
      <c r="G11" s="2"/>
      <c r="H11" s="2"/>
      <c r="I11" s="2"/>
      <c r="J11" s="2"/>
      <c r="K11" s="2"/>
      <c r="L11" s="2"/>
    </row>
    <row r="13" spans="6:14" x14ac:dyDescent="0.25">
      <c r="F13" s="3" t="s">
        <v>25</v>
      </c>
    </row>
    <row r="18" spans="1:12" x14ac:dyDescent="0.25">
      <c r="A18" s="4" t="s">
        <v>26</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18.5"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27</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25</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sqref="A1:XFD1048576"/>
    </sheetView>
  </sheetViews>
  <sheetFormatPr defaultColWidth="21.28515625" defaultRowHeight="15" x14ac:dyDescent="0.25"/>
  <sheetData>
    <row r="1" spans="1:2" x14ac:dyDescent="0.25">
      <c r="A1" t="s">
        <v>0</v>
      </c>
      <c r="B1" t="s">
        <v>1</v>
      </c>
    </row>
    <row r="2" spans="1:2" x14ac:dyDescent="0.25">
      <c r="A2" t="s">
        <v>2</v>
      </c>
      <c r="B2">
        <v>3650000</v>
      </c>
    </row>
    <row r="3" spans="1:2" x14ac:dyDescent="0.25">
      <c r="A3" t="s">
        <v>3</v>
      </c>
      <c r="B3">
        <v>45</v>
      </c>
    </row>
    <row r="4" spans="1:2" x14ac:dyDescent="0.25">
      <c r="A4" t="s">
        <v>4</v>
      </c>
      <c r="B4">
        <v>60</v>
      </c>
    </row>
    <row r="5" spans="1:2" x14ac:dyDescent="0.25">
      <c r="A5" t="s">
        <v>5</v>
      </c>
      <c r="B5">
        <v>30</v>
      </c>
    </row>
    <row r="6" spans="1:2" x14ac:dyDescent="0.25">
      <c r="A6" t="s">
        <v>6</v>
      </c>
      <c r="B6">
        <v>120000</v>
      </c>
    </row>
    <row r="7" spans="1:2" x14ac:dyDescent="0.25">
      <c r="A7" t="s">
        <v>7</v>
      </c>
      <c r="B7">
        <v>50000</v>
      </c>
    </row>
    <row r="8" spans="1:2" x14ac:dyDescent="0.25">
      <c r="A8" t="s">
        <v>8</v>
      </c>
      <c r="B8">
        <v>30000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sqref="A1:XFD1048576"/>
    </sheetView>
  </sheetViews>
  <sheetFormatPr defaultColWidth="19.140625" defaultRowHeight="15" x14ac:dyDescent="0.25"/>
  <sheetData>
    <row r="1" spans="1:2" x14ac:dyDescent="0.25">
      <c r="A1" t="s">
        <v>9</v>
      </c>
      <c r="B1" t="s">
        <v>10</v>
      </c>
    </row>
    <row r="2" spans="1:2" x14ac:dyDescent="0.25">
      <c r="A2" t="s">
        <v>11</v>
      </c>
      <c r="B2">
        <f>(Assumptions!B2/365)*Assumptions!B3</f>
        <v>450000</v>
      </c>
    </row>
    <row r="3" spans="1:2" x14ac:dyDescent="0.25">
      <c r="A3" t="s">
        <v>12</v>
      </c>
      <c r="B3">
        <f>(Assumptions!B2/365)*Assumptions!B4</f>
        <v>600000</v>
      </c>
    </row>
    <row r="4" spans="1:2" x14ac:dyDescent="0.25">
      <c r="A4" t="s">
        <v>13</v>
      </c>
      <c r="B4">
        <f>(Assumptions!B2/365)*Assumptions!B5</f>
        <v>300000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sqref="A1:XFD1048576"/>
    </sheetView>
  </sheetViews>
  <sheetFormatPr defaultColWidth="30.140625" defaultRowHeight="15" x14ac:dyDescent="0.25"/>
  <sheetData>
    <row r="1" spans="1:2" x14ac:dyDescent="0.25">
      <c r="A1" t="s">
        <v>14</v>
      </c>
      <c r="B1" t="s">
        <v>15</v>
      </c>
    </row>
    <row r="2" spans="1:2" x14ac:dyDescent="0.25">
      <c r="A2" t="s">
        <v>16</v>
      </c>
      <c r="B2">
        <f>-'Balance Sheet Forecast'!B2</f>
        <v>-450000</v>
      </c>
    </row>
    <row r="3" spans="1:2" x14ac:dyDescent="0.25">
      <c r="A3" t="s">
        <v>17</v>
      </c>
      <c r="B3">
        <f>-'Balance Sheet Forecast'!B3</f>
        <v>-600000</v>
      </c>
    </row>
    <row r="4" spans="1:2" x14ac:dyDescent="0.25">
      <c r="A4" t="s">
        <v>18</v>
      </c>
      <c r="B4">
        <f>'Balance Sheet Forecast'!B4</f>
        <v>300000</v>
      </c>
    </row>
    <row r="5" spans="1:2" x14ac:dyDescent="0.25">
      <c r="A5" t="s">
        <v>19</v>
      </c>
      <c r="B5">
        <f>SUM(B2:B4)</f>
        <v>-750000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sqref="A1:XFD1048576"/>
    </sheetView>
  </sheetViews>
  <sheetFormatPr defaultColWidth="21" defaultRowHeight="15" x14ac:dyDescent="0.25"/>
  <sheetData>
    <row r="1" spans="1:2" x14ac:dyDescent="0.25">
      <c r="A1" t="s">
        <v>20</v>
      </c>
      <c r="B1" t="s">
        <v>15</v>
      </c>
    </row>
    <row r="2" spans="1:2" x14ac:dyDescent="0.25">
      <c r="A2" t="s">
        <v>21</v>
      </c>
      <c r="B2">
        <f>-Assumptions!B6</f>
        <v>-120000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sqref="A1:XFD1048576"/>
    </sheetView>
  </sheetViews>
  <sheetFormatPr defaultColWidth="25.140625" defaultRowHeight="15" x14ac:dyDescent="0.25"/>
  <sheetData>
    <row r="1" spans="1:2" x14ac:dyDescent="0.25">
      <c r="A1" t="s">
        <v>22</v>
      </c>
      <c r="B1" t="s">
        <v>15</v>
      </c>
    </row>
    <row r="2" spans="1:2" x14ac:dyDescent="0.25">
      <c r="A2" t="s">
        <v>23</v>
      </c>
      <c r="B2">
        <f>Assumptions!B7 - Assumptions!B8</f>
        <v>20000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vt:lpstr>
      <vt:lpstr>Assumptions</vt:lpstr>
      <vt:lpstr>Balance Sheet Forecast</vt:lpstr>
      <vt:lpstr>Operating Cash Flow Forecast</vt:lpstr>
      <vt:lpstr>Investing Cash Flow Forecast</vt:lpstr>
      <vt:lpstr>Financing Cash Flow Forecast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2025-12-30T06:59:30Z</dcterms:created>
  <dcterms:modified xsi:type="dcterms:W3CDTF">2025-12-30T20:59:51Z</dcterms:modified>
</cp:coreProperties>
</file>