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FTUZPZCaOBng7ATvqZx73gURCKYAYuzG0zzWM3hwRLA1JaINYXv0LAc/+LZrAPvcWA8mXjJ64rZG0hNBegZgpQ==" workbookSaltValue="tYg0AhOm5Ks2INUmzFFx6A==" workbookSpinCount="100000" lockStructure="1"/>
  <bookViews>
    <workbookView xWindow="0" yWindow="0" windowWidth="20490" windowHeight="7155"/>
  </bookViews>
  <sheets>
    <sheet name="Intro" sheetId="3" r:id="rId1"/>
    <sheet name="Payroll_Assumptions" sheetId="1" r:id="rId2"/>
    <sheet name="Role_Payroll" sheetId="2" r:id="rId3"/>
  </sheets>
  <calcPr calcId="152511"/>
</workbook>
</file>

<file path=xl/calcChain.xml><?xml version="1.0" encoding="utf-8"?>
<calcChain xmlns="http://schemas.openxmlformats.org/spreadsheetml/2006/main">
  <c r="D4" i="2" l="1"/>
  <c r="G3" i="2"/>
  <c r="F3" i="2"/>
  <c r="H3" i="2" s="1"/>
  <c r="E3" i="2"/>
  <c r="D3" i="2"/>
  <c r="D2" i="2"/>
  <c r="F4" i="2" l="1"/>
  <c r="E2" i="2"/>
  <c r="G2" i="2"/>
  <c r="E4" i="2"/>
  <c r="H4" i="2" s="1"/>
  <c r="G4" i="2"/>
  <c r="F2" i="2"/>
  <c r="H2" i="2" l="1"/>
</calcChain>
</file>

<file path=xl/sharedStrings.xml><?xml version="1.0" encoding="utf-8"?>
<sst xmlns="http://schemas.openxmlformats.org/spreadsheetml/2006/main" count="29" uniqueCount="28">
  <si>
    <t>Component</t>
  </si>
  <si>
    <t>Rate / Amount</t>
  </si>
  <si>
    <t>Notes</t>
  </si>
  <si>
    <t>Employer Taxes %</t>
  </si>
  <si>
    <t>Statutory payroll taxes</t>
  </si>
  <si>
    <t>Benefits %</t>
  </si>
  <si>
    <t>Insurance and benefits</t>
  </si>
  <si>
    <t>Annual Bonus %</t>
  </si>
  <si>
    <t>Performance bonus</t>
  </si>
  <si>
    <t>Bonus Payment Month</t>
  </si>
  <si>
    <t>March</t>
  </si>
  <si>
    <t>Paid annually</t>
  </si>
  <si>
    <t>Role</t>
  </si>
  <si>
    <t>Headcount</t>
  </si>
  <si>
    <t>Avg Monthly Salary</t>
  </si>
  <si>
    <t>Base Salary Cost</t>
  </si>
  <si>
    <t>Benefits Cost</t>
  </si>
  <si>
    <t>Employer Taxes</t>
  </si>
  <si>
    <t>Bonus Accrual (Monthly)</t>
  </si>
  <si>
    <t>Fully Loaded Payroll</t>
  </si>
  <si>
    <t>Sales Executive</t>
  </si>
  <si>
    <t>Software Engineer</t>
  </si>
  <si>
    <t>FP&amp;A Analyst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</si>
  <si>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</si>
  <si>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</si>
  <si>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</si>
  <si>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</si>
  <si>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Benefits, Taxes, and Bonus Headcount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</si>
</sst>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27</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23</v>
      </c>
      <c r="G10" s="2"/>
      <c r="H10" s="2"/>
      <c r="I10" s="2"/>
      <c r="J10" s="2"/>
      <c r="K10" s="2"/>
      <c r="L10" s="2"/>
    </row>
    <row r="11" spans="6:14" x14ac:dyDescent="0.25">
      <c r="F11" s="2"/>
      <c r="G11" s="2"/>
      <c r="H11" s="2"/>
      <c r="I11" s="2"/>
      <c r="J11" s="2"/>
      <c r="K11" s="2"/>
      <c r="L11" s="2"/>
    </row>
    <row r="13" spans="6:14" x14ac:dyDescent="0.25">
      <c r="F13" s="3" t="s">
        <v>24</v>
      </c>
    </row>
    <row r="18" spans="1:12" x14ac:dyDescent="0.25">
      <c r="A18" s="4" t="s">
        <v>25</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1.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26</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24</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ColWidth="22" defaultRowHeight="15" x14ac:dyDescent="0.25"/>
  <sheetData>
    <row r="1" spans="1:3" x14ac:dyDescent="0.25">
      <c r="A1" t="s">
        <v>0</v>
      </c>
      <c r="B1" t="s">
        <v>1</v>
      </c>
      <c r="C1" t="s">
        <v>2</v>
      </c>
    </row>
    <row r="2" spans="1:3" x14ac:dyDescent="0.25">
      <c r="A2" t="s">
        <v>3</v>
      </c>
      <c r="B2">
        <v>0.08</v>
      </c>
      <c r="C2" t="s">
        <v>4</v>
      </c>
    </row>
    <row r="3" spans="1:3" x14ac:dyDescent="0.25">
      <c r="A3" t="s">
        <v>5</v>
      </c>
      <c r="B3">
        <v>0.12</v>
      </c>
      <c r="C3" t="s">
        <v>6</v>
      </c>
    </row>
    <row r="4" spans="1:3" x14ac:dyDescent="0.25">
      <c r="A4" t="s">
        <v>7</v>
      </c>
      <c r="B4">
        <v>0.15</v>
      </c>
      <c r="C4" t="s">
        <v>8</v>
      </c>
    </row>
    <row r="5" spans="1:3" x14ac:dyDescent="0.25">
      <c r="A5" t="s">
        <v>9</v>
      </c>
      <c r="B5" t="s">
        <v>10</v>
      </c>
      <c r="C5" t="s">
        <v>11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F6" sqref="F6"/>
    </sheetView>
  </sheetViews>
  <sheetFormatPr defaultColWidth="23.42578125" defaultRowHeight="15" x14ac:dyDescent="0.25"/>
  <sheetData>
    <row r="1" spans="1:8" x14ac:dyDescent="0.25">
      <c r="A1" t="s">
        <v>12</v>
      </c>
      <c r="B1" t="s">
        <v>13</v>
      </c>
      <c r="C1" t="s">
        <v>14</v>
      </c>
      <c r="D1" t="s">
        <v>15</v>
      </c>
      <c r="E1" t="s">
        <v>16</v>
      </c>
      <c r="F1" t="s">
        <v>17</v>
      </c>
      <c r="G1" t="s">
        <v>18</v>
      </c>
      <c r="H1" t="s">
        <v>19</v>
      </c>
    </row>
    <row r="2" spans="1:8" x14ac:dyDescent="0.25">
      <c r="A2" t="s">
        <v>20</v>
      </c>
      <c r="B2">
        <v>10</v>
      </c>
      <c r="C2">
        <v>70000</v>
      </c>
      <c r="D2">
        <f>B2*C2</f>
        <v>700000</v>
      </c>
      <c r="E2">
        <f>D2*Payroll_Assumptions!B3</f>
        <v>84000</v>
      </c>
      <c r="F2">
        <f>D2*Payroll_Assumptions!B2</f>
        <v>56000</v>
      </c>
      <c r="G2">
        <f>(D2*Payroll_Assumptions!B4)/12</f>
        <v>8750</v>
      </c>
      <c r="H2">
        <f>D2+E2+F2+G2</f>
        <v>848750</v>
      </c>
    </row>
    <row r="3" spans="1:8" x14ac:dyDescent="0.25">
      <c r="A3" t="s">
        <v>21</v>
      </c>
      <c r="B3">
        <v>8</v>
      </c>
      <c r="C3">
        <v>90000</v>
      </c>
      <c r="D3">
        <f>B3*C3</f>
        <v>720000</v>
      </c>
      <c r="E3">
        <f>D3*Payroll_Assumptions!B3</f>
        <v>86400</v>
      </c>
      <c r="F3">
        <f>D3*Payroll_Assumptions!B2</f>
        <v>57600</v>
      </c>
      <c r="G3">
        <f>(D3*Payroll_Assumptions!B4)/12</f>
        <v>9000</v>
      </c>
      <c r="H3">
        <f>D3+E3+F3+G3</f>
        <v>873000</v>
      </c>
    </row>
    <row r="4" spans="1:8" x14ac:dyDescent="0.25">
      <c r="A4" t="s">
        <v>22</v>
      </c>
      <c r="B4">
        <v>5</v>
      </c>
      <c r="C4">
        <v>60000</v>
      </c>
      <c r="D4">
        <f>B4*C4</f>
        <v>300000</v>
      </c>
      <c r="E4">
        <f>D4*Payroll_Assumptions!B3</f>
        <v>36000</v>
      </c>
      <c r="F4">
        <f>D4*Payroll_Assumptions!B2</f>
        <v>24000</v>
      </c>
      <c r="G4">
        <f>(D4*Payroll_Assumptions!B4)/12</f>
        <v>3750</v>
      </c>
      <c r="H4">
        <f>D4+E4+F4+G4</f>
        <v>363750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Payroll_Assumptions</vt:lpstr>
      <vt:lpstr>Role_Payroll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2026-01-05T06:34:41Z</dcterms:created>
  <dcterms:modified xsi:type="dcterms:W3CDTF">2026-01-05T20:22:07Z</dcterms:modified>
</cp:coreProperties>
</file>