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xQn5RnM8NPCzUrJ3fUwfwz/KsnX608Hv9gdYPYSfME+yetTckMBAcPVIuHlgAxDdmuT8sPVnbGtfsIXpdhO+jg==" workbookSaltValue="0yGCcKwqNBuBaKXjA6EWdQ==" workbookSpinCount="100000" lockStructure="1"/>
  <bookViews>
    <workbookView xWindow="0" yWindow="0" windowWidth="20490" windowHeight="7155"/>
  </bookViews>
  <sheets>
    <sheet name="Intro" sheetId="2" r:id="rId1"/>
    <sheet name="Revenue_Margin_Scenarios" sheetId="1" r:id="rId2"/>
  </sheets>
  <calcPr calcId="152511"/>
</workbook>
</file>

<file path=xl/calcChain.xml><?xml version="1.0" encoding="utf-8"?>
<calcChain xmlns="http://schemas.openxmlformats.org/spreadsheetml/2006/main">
  <c r="E4" i="1" l="1"/>
  <c r="D4" i="1"/>
  <c r="F4" i="1" s="1"/>
  <c r="C4" i="1"/>
  <c r="E3" i="1"/>
  <c r="D3" i="1"/>
  <c r="F3" i="1" s="1"/>
  <c r="C3" i="1"/>
  <c r="G3" i="1" s="1"/>
  <c r="H3" i="1" s="1"/>
  <c r="E2" i="1"/>
  <c r="D2" i="1"/>
  <c r="F2" i="1" s="1"/>
  <c r="G2" i="1" s="1"/>
  <c r="H2" i="1" s="1"/>
  <c r="C2" i="1"/>
  <c r="G4" i="1" l="1"/>
  <c r="H4" i="1" s="1"/>
</calcChain>
</file>

<file path=xl/sharedStrings.xml><?xml version="1.0" encoding="utf-8"?>
<sst xmlns="http://schemas.openxmlformats.org/spreadsheetml/2006/main" count="21" uniqueCount="20">
  <si>
    <t>Month</t>
  </si>
  <si>
    <t>Scenario ID (1=Base,2=Upside,3=Downside)</t>
  </si>
  <si>
    <t>Revenue</t>
  </si>
  <si>
    <t>Variable COGS</t>
  </si>
  <si>
    <t>Fixed COGS</t>
  </si>
  <si>
    <t>Total COGS</t>
  </si>
  <si>
    <t>Gross Profit</t>
  </si>
  <si>
    <t>Gross Margin %</t>
  </si>
  <si>
    <t>Notes</t>
  </si>
  <si>
    <t>Jan-2026</t>
  </si>
  <si>
    <t>Scenario-driven revenue &amp; cost</t>
  </si>
  <si>
    <t>Feb-2026</t>
  </si>
  <si>
    <t>Upside demand case</t>
  </si>
  <si>
    <t>Mar-2026</t>
  </si>
  <si>
    <t>Downside pressure case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</si>
  <si>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</si>
  <si>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</si>
  <si>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</si>
  <si>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</si>
  <si>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Revenue and Margin Modeling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</si>
</sst>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3" sqref="H13"/>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19</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15</v>
      </c>
      <c r="G10" s="2"/>
      <c r="H10" s="2"/>
      <c r="I10" s="2"/>
      <c r="J10" s="2"/>
      <c r="K10" s="2"/>
      <c r="L10" s="2"/>
    </row>
    <row r="11" spans="6:14" x14ac:dyDescent="0.25">
      <c r="F11" s="2"/>
      <c r="G11" s="2"/>
      <c r="H11" s="2"/>
      <c r="I11" s="2"/>
      <c r="J11" s="2"/>
      <c r="K11" s="2"/>
      <c r="L11" s="2"/>
    </row>
    <row r="13" spans="6:14" x14ac:dyDescent="0.25">
      <c r="F13" s="3" t="s">
        <v>16</v>
      </c>
    </row>
    <row r="18" spans="1:12" x14ac:dyDescent="0.25">
      <c r="A18" s="4" t="s">
        <v>17</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18</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16</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E7" sqref="E7"/>
    </sheetView>
  </sheetViews>
  <sheetFormatPr defaultColWidth="43.28515625" defaultRowHeight="15" x14ac:dyDescent="0.25"/>
  <sheetData>
    <row r="1" spans="1:9" x14ac:dyDescent="0.25">
      <c r="A1" t="s">
        <v>0</v>
      </c>
      <c r="B1" t="s">
        <v>1</v>
      </c>
      <c r="C1" t="s">
        <v>2</v>
      </c>
      <c r="D1" t="s">
        <v>3</v>
      </c>
      <c r="E1" t="s">
        <v>4</v>
      </c>
      <c r="F1" t="s">
        <v>5</v>
      </c>
      <c r="G1" t="s">
        <v>6</v>
      </c>
      <c r="H1" t="s">
        <v>7</v>
      </c>
      <c r="I1" t="s">
        <v>8</v>
      </c>
    </row>
    <row r="2" spans="1:9" x14ac:dyDescent="0.25">
      <c r="A2" t="s">
        <v>9</v>
      </c>
      <c r="B2">
        <v>1</v>
      </c>
      <c r="C2">
        <f>CHOOSE(B2,3000000,3400000,2800000)</f>
        <v>3000000</v>
      </c>
      <c r="D2">
        <f>CHOOSE(B2,1750000,1850000,1800000)</f>
        <v>1750000</v>
      </c>
      <c r="E2">
        <f>CHOOSE(B2,400000,400000,420000)</f>
        <v>400000</v>
      </c>
      <c r="F2">
        <f>D2+E2</f>
        <v>2150000</v>
      </c>
      <c r="G2">
        <f>C2-F2</f>
        <v>850000</v>
      </c>
      <c r="H2">
        <f>G2/C2</f>
        <v>0.28333333333333333</v>
      </c>
      <c r="I2" t="s">
        <v>10</v>
      </c>
    </row>
    <row r="3" spans="1:9" x14ac:dyDescent="0.25">
      <c r="A3" t="s">
        <v>11</v>
      </c>
      <c r="B3">
        <v>2</v>
      </c>
      <c r="C3">
        <f>CHOOSE(B3,3100000,3600000,2900000)</f>
        <v>3600000</v>
      </c>
      <c r="D3">
        <f>CHOOSE(B3,1800000,1900000,1850000)</f>
        <v>1900000</v>
      </c>
      <c r="E3">
        <f>CHOOSE(B3,400000,400000,420000)</f>
        <v>400000</v>
      </c>
      <c r="F3">
        <f>D3+E3</f>
        <v>2300000</v>
      </c>
      <c r="G3">
        <f>C3-F3</f>
        <v>1300000</v>
      </c>
      <c r="H3">
        <f>G3/C3</f>
        <v>0.3611111111111111</v>
      </c>
      <c r="I3" t="s">
        <v>12</v>
      </c>
    </row>
    <row r="4" spans="1:9" x14ac:dyDescent="0.25">
      <c r="A4" t="s">
        <v>13</v>
      </c>
      <c r="B4">
        <v>3</v>
      </c>
      <c r="C4">
        <f>CHOOSE(B4,3200000,3500000,2700000)</f>
        <v>2700000</v>
      </c>
      <c r="D4">
        <f>CHOOSE(B4,1850000,1950000,1900000)</f>
        <v>1900000</v>
      </c>
      <c r="E4">
        <f>CHOOSE(B4,400000,420000,450000)</f>
        <v>450000</v>
      </c>
      <c r="F4">
        <f>D4+E4</f>
        <v>2350000</v>
      </c>
      <c r="G4">
        <f>C4-F4</f>
        <v>350000</v>
      </c>
      <c r="H4">
        <f>G4/C4</f>
        <v>0.12962962962962962</v>
      </c>
      <c r="I4" t="s">
        <v>14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Revenue_Margin_Scenarios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2026-01-06T07:26:52Z</dcterms:created>
  <dcterms:modified xsi:type="dcterms:W3CDTF">2026-01-06T20:23:11Z</dcterms:modified>
</cp:coreProperties>
</file>